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28320" windowHeight="11895"/>
  </bookViews>
  <sheets>
    <sheet name="обновленный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15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36"/>
  <c r="D36"/>
  <c r="D37"/>
  <c r="E39"/>
  <c r="E40"/>
  <c r="E42"/>
  <c r="E41" s="1"/>
</calcChain>
</file>

<file path=xl/sharedStrings.xml><?xml version="1.0" encoding="utf-8"?>
<sst xmlns="http://schemas.openxmlformats.org/spreadsheetml/2006/main" count="101" uniqueCount="61">
  <si>
    <t>Скидка по программе:</t>
  </si>
  <si>
    <t>кол.</t>
  </si>
  <si>
    <t>сыворотка</t>
  </si>
  <si>
    <t>Ферритин</t>
  </si>
  <si>
    <t>25-ОН Витамин D, суммарный (кальциферол)</t>
  </si>
  <si>
    <t>Гомоцистеин</t>
  </si>
  <si>
    <t>Т4 свободный (FТ4)</t>
  </si>
  <si>
    <t>Тиреотропный гормон (ТТГ)</t>
  </si>
  <si>
    <t>Глюкоза</t>
  </si>
  <si>
    <t>АТ к CMV Ig G (авидн.), кол.</t>
  </si>
  <si>
    <t>п/кол.</t>
  </si>
  <si>
    <t>АТ к вирусу VZV IgG, п/кол.</t>
  </si>
  <si>
    <t>АТ к вир. кори Ig G, кол.</t>
  </si>
  <si>
    <t>AT к Rubella Ig G  (авидн.), кол.</t>
  </si>
  <si>
    <t>кач.</t>
  </si>
  <si>
    <t>АТ к вирусу гепатита С (А-НСV), суммарные, кач.</t>
  </si>
  <si>
    <t>HBs-Ag (поверхностный антиген гепатита В), кач.</t>
  </si>
  <si>
    <t>кровь с ЭДТА/сыворотка</t>
  </si>
  <si>
    <t xml:space="preserve">АТ к ВИЧ 1, 2, кач. </t>
  </si>
  <si>
    <t>моча (утренняя порция)</t>
  </si>
  <si>
    <t>ОАМ  (уд.вес,  белок, физические свойства, осадок, РН)</t>
  </si>
  <si>
    <t xml:space="preserve">кол. </t>
  </si>
  <si>
    <t>кровь с ЭДТА</t>
  </si>
  <si>
    <t>Общий анализ крови (полный)</t>
  </si>
  <si>
    <t xml:space="preserve">отделяемое </t>
  </si>
  <si>
    <t>Бак. исследование отделяемого половых органов на м/ф и АБ</t>
  </si>
  <si>
    <t>Забор материала для бактериологического исследования</t>
  </si>
  <si>
    <t>22023</t>
  </si>
  <si>
    <t>соскоб из церк.канала</t>
  </si>
  <si>
    <t>Цитологическое исследование мазка из цервикального канала и эктоцервикса (онкоцитология)</t>
  </si>
  <si>
    <t>мазок</t>
  </si>
  <si>
    <t>Мазок на степень чистоты влагалища</t>
  </si>
  <si>
    <t>Забор мазка на флору, цитограмму</t>
  </si>
  <si>
    <t>22021</t>
  </si>
  <si>
    <t>соскоб</t>
  </si>
  <si>
    <t xml:space="preserve">ДНК M. genitalium, кач. </t>
  </si>
  <si>
    <t>ДНК Trichomonas vaginalis, кач.</t>
  </si>
  <si>
    <t xml:space="preserve">ДНК Neisseria gonorrhoeae, кач. </t>
  </si>
  <si>
    <t xml:space="preserve"> соскоб, моча, биоптат, сперма, мокрота, СМЖ</t>
  </si>
  <si>
    <t xml:space="preserve">ДНК Chlam. trachomatis, кач.  </t>
  </si>
  <si>
    <t>Забор мазка на ПЦР</t>
  </si>
  <si>
    <t>22024</t>
  </si>
  <si>
    <t>Результат</t>
  </si>
  <si>
    <t>Биоматериал</t>
  </si>
  <si>
    <t xml:space="preserve">Срок, р.д. </t>
  </si>
  <si>
    <t>Цена со скидкой по программе, руб.</t>
  </si>
  <si>
    <t>Цена, руб.</t>
  </si>
  <si>
    <t>Наименование</t>
  </si>
  <si>
    <t>Код услуги</t>
  </si>
  <si>
    <t>Лабораторные исследования</t>
  </si>
  <si>
    <t>УЗИ молочных желез</t>
  </si>
  <si>
    <t>УЗИ органов малого таза  гинекологическим датчиком</t>
  </si>
  <si>
    <t>Кольпоскопия</t>
  </si>
  <si>
    <t>22020</t>
  </si>
  <si>
    <t>Консультация акушера-гинеколога</t>
  </si>
  <si>
    <t>22055</t>
  </si>
  <si>
    <t>Консультации и инструментальные исследования</t>
  </si>
  <si>
    <t>Программа "Планирование беременности"</t>
  </si>
  <si>
    <t>Цена без скидки по программе, руб.</t>
  </si>
  <si>
    <t>Группа крови+Rh-фактор</t>
  </si>
  <si>
    <t xml:space="preserve">Микрореакция на сифилис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</si>
</sst>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4" fontId="4" fillId="0" borderId="1" xfId="1" applyNumberFormat="1" applyFont="1" applyBorder="1"/>
    <xf numFmtId="4" fontId="2" fillId="0" borderId="0" xfId="0" applyNumberFormat="1" applyFont="1"/>
    <xf numFmtId="0" fontId="6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4" applyFont="1" applyBorder="1" applyAlignment="1">
      <alignment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1" fontId="6" fillId="0" borderId="1" xfId="3" applyNumberFormat="1" applyFont="1" applyBorder="1" applyAlignment="1">
      <alignment horizontal="center"/>
    </xf>
    <xf numFmtId="0" fontId="6" fillId="0" borderId="1" xfId="4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4" applyFont="1" applyFill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/>
    </xf>
    <xf numFmtId="1" fontId="6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3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" fontId="12" fillId="0" borderId="1" xfId="4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4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0" xfId="0" applyFont="1"/>
    <xf numFmtId="9" fontId="3" fillId="0" borderId="1" xfId="2" applyNumberFormat="1" applyFont="1" applyBorder="1" applyAlignment="1">
      <alignment horizontal="center"/>
    </xf>
    <xf numFmtId="4" fontId="13" fillId="0" borderId="0" xfId="0" applyNumberFormat="1" applyFont="1" applyBorder="1"/>
    <xf numFmtId="3" fontId="4" fillId="0" borderId="2" xfId="0" applyNumberFormat="1" applyFont="1" applyBorder="1"/>
    <xf numFmtId="0" fontId="4" fillId="0" borderId="3" xfId="0" applyFont="1" applyBorder="1" applyAlignment="1"/>
    <xf numFmtId="0" fontId="4" fillId="0" borderId="4" xfId="0" applyFont="1" applyBorder="1" applyAlignment="1"/>
  </cellXfs>
  <cellStyles count="5">
    <cellStyle name="Обычный" xfId="0" builtinId="0"/>
    <cellStyle name="Обычный_платный бланк Лаборатория" xfId="4"/>
    <cellStyle name="Обычный_прайс лаборатория с 1 марта 2009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K40" sqref="K40"/>
    </sheetView>
  </sheetViews>
  <sheetFormatPr defaultRowHeight="15.75"/>
  <cols>
    <col min="1" max="1" width="0.28515625" style="1" customWidth="1"/>
    <col min="2" max="2" width="49.85546875" style="1" customWidth="1"/>
    <col min="3" max="3" width="10" style="1" hidden="1" customWidth="1"/>
    <col min="4" max="4" width="17.7109375" style="1" hidden="1" customWidth="1"/>
    <col min="5" max="5" width="11.28515625" style="1" customWidth="1"/>
    <col min="6" max="6" width="15.85546875" style="1" customWidth="1"/>
    <col min="7" max="7" width="11.42578125" style="1" customWidth="1"/>
    <col min="8" max="16384" width="9.140625" style="1"/>
  </cols>
  <sheetData>
    <row r="1" spans="1:7" ht="20.25">
      <c r="A1" s="38" t="s">
        <v>57</v>
      </c>
    </row>
    <row r="3" spans="1:7">
      <c r="A3" s="46" t="s">
        <v>56</v>
      </c>
    </row>
    <row r="4" spans="1:7" s="36" customFormat="1" ht="42.75" hidden="1">
      <c r="A4" s="43" t="s">
        <v>48</v>
      </c>
      <c r="B4" s="37" t="s">
        <v>47</v>
      </c>
      <c r="C4" s="37" t="s">
        <v>46</v>
      </c>
      <c r="D4" s="37" t="s">
        <v>45</v>
      </c>
    </row>
    <row r="5" spans="1:7">
      <c r="A5" s="44" t="s">
        <v>55</v>
      </c>
      <c r="B5" s="35" t="s">
        <v>54</v>
      </c>
      <c r="C5" s="34">
        <v>900</v>
      </c>
      <c r="D5" s="8">
        <f>ROUND(C5*0.8,0)</f>
        <v>720</v>
      </c>
    </row>
    <row r="6" spans="1:7">
      <c r="A6" s="40" t="s">
        <v>53</v>
      </c>
      <c r="B6" s="24" t="s">
        <v>52</v>
      </c>
      <c r="C6" s="23">
        <v>800</v>
      </c>
      <c r="D6" s="8">
        <f>ROUND(C6*0.8,0)</f>
        <v>640</v>
      </c>
    </row>
    <row r="7" spans="1:7" ht="30">
      <c r="A7" s="40">
        <v>22132</v>
      </c>
      <c r="B7" s="24" t="s">
        <v>51</v>
      </c>
      <c r="C7" s="23">
        <v>850</v>
      </c>
      <c r="D7" s="8">
        <f>ROUND(C7*0.8,0)</f>
        <v>680</v>
      </c>
    </row>
    <row r="8" spans="1:7">
      <c r="A8" s="40">
        <v>22149</v>
      </c>
      <c r="B8" s="24" t="s">
        <v>50</v>
      </c>
      <c r="C8" s="23">
        <v>750</v>
      </c>
      <c r="D8" s="8">
        <f>ROUND(C8*0.8,0)</f>
        <v>600</v>
      </c>
    </row>
    <row r="9" spans="1:7">
      <c r="A9" s="46" t="s">
        <v>49</v>
      </c>
      <c r="B9" s="45"/>
      <c r="D9" s="5"/>
    </row>
    <row r="10" spans="1:7" s="29" customFormat="1" ht="42.75">
      <c r="A10" s="39" t="s">
        <v>48</v>
      </c>
      <c r="B10" s="33" t="s">
        <v>47</v>
      </c>
      <c r="C10" s="32" t="s">
        <v>46</v>
      </c>
      <c r="D10" s="31" t="s">
        <v>45</v>
      </c>
      <c r="E10" s="30" t="s">
        <v>44</v>
      </c>
      <c r="F10" s="30" t="s">
        <v>43</v>
      </c>
      <c r="G10" s="30" t="s">
        <v>42</v>
      </c>
    </row>
    <row r="11" spans="1:7" ht="39">
      <c r="A11" s="41">
        <v>42332</v>
      </c>
      <c r="B11" s="10" t="s">
        <v>39</v>
      </c>
      <c r="C11" s="9">
        <v>300</v>
      </c>
      <c r="D11" s="8">
        <f>ROUND(C11*0.8,0)</f>
        <v>240</v>
      </c>
      <c r="E11" s="6">
        <v>3</v>
      </c>
      <c r="F11" s="12" t="s">
        <v>38</v>
      </c>
      <c r="G11" s="6" t="s">
        <v>14</v>
      </c>
    </row>
    <row r="12" spans="1:7">
      <c r="A12" s="41">
        <v>42340</v>
      </c>
      <c r="B12" s="13" t="s">
        <v>37</v>
      </c>
      <c r="C12" s="28">
        <v>350</v>
      </c>
      <c r="D12" s="8">
        <f>ROUND(C12*0.72,0)-2</f>
        <v>250</v>
      </c>
      <c r="E12" s="27">
        <v>3</v>
      </c>
      <c r="F12" s="12" t="s">
        <v>34</v>
      </c>
      <c r="G12" s="11" t="s">
        <v>14</v>
      </c>
    </row>
    <row r="13" spans="1:7">
      <c r="A13" s="41">
        <v>42352</v>
      </c>
      <c r="B13" s="13" t="s">
        <v>36</v>
      </c>
      <c r="C13" s="9">
        <v>300</v>
      </c>
      <c r="D13" s="8">
        <f>ROUND(C13*0.8,0)</f>
        <v>240</v>
      </c>
      <c r="E13" s="6">
        <v>3</v>
      </c>
      <c r="F13" s="12" t="s">
        <v>34</v>
      </c>
      <c r="G13" s="6" t="s">
        <v>14</v>
      </c>
    </row>
    <row r="14" spans="1:7">
      <c r="A14" s="41">
        <v>42336</v>
      </c>
      <c r="B14" s="10" t="s">
        <v>35</v>
      </c>
      <c r="C14" s="9">
        <v>300</v>
      </c>
      <c r="D14" s="8">
        <f>ROUND(C14*0.8,0)</f>
        <v>240</v>
      </c>
      <c r="E14" s="6">
        <v>3</v>
      </c>
      <c r="F14" s="12" t="s">
        <v>34</v>
      </c>
      <c r="G14" s="6" t="s">
        <v>14</v>
      </c>
    </row>
    <row r="15" spans="1:7">
      <c r="A15" s="40" t="s">
        <v>41</v>
      </c>
      <c r="B15" s="24" t="s">
        <v>40</v>
      </c>
      <c r="C15" s="23">
        <v>100</v>
      </c>
      <c r="D15" s="8">
        <f>ROUND(C15*0.7,0)</f>
        <v>70</v>
      </c>
      <c r="E15" s="21"/>
      <c r="F15" s="21"/>
      <c r="G15" s="21"/>
    </row>
    <row r="16" spans="1:7">
      <c r="A16" s="40" t="s">
        <v>33</v>
      </c>
      <c r="B16" s="24" t="s">
        <v>32</v>
      </c>
      <c r="C16" s="23">
        <v>90</v>
      </c>
      <c r="D16" s="8">
        <f>ROUND(C16*0.7,0)</f>
        <v>63</v>
      </c>
      <c r="E16" s="21"/>
      <c r="F16" s="22"/>
      <c r="G16" s="21"/>
    </row>
    <row r="17" spans="1:7">
      <c r="A17" s="41">
        <v>40063</v>
      </c>
      <c r="B17" s="10" t="s">
        <v>31</v>
      </c>
      <c r="C17" s="9">
        <v>140</v>
      </c>
      <c r="D17" s="8">
        <f>ROUND(C17*0.7,0)</f>
        <v>98</v>
      </c>
      <c r="E17" s="6">
        <v>1</v>
      </c>
      <c r="F17" s="7" t="s">
        <v>30</v>
      </c>
      <c r="G17" s="6" t="s">
        <v>14</v>
      </c>
    </row>
    <row r="18" spans="1:7" ht="45">
      <c r="A18" s="41">
        <v>42242</v>
      </c>
      <c r="B18" s="10" t="s">
        <v>29</v>
      </c>
      <c r="C18" s="9">
        <v>170</v>
      </c>
      <c r="D18" s="8">
        <f>ROUND(C18*0.7,0)-1</f>
        <v>118</v>
      </c>
      <c r="E18" s="26">
        <v>4</v>
      </c>
      <c r="F18" s="25" t="s">
        <v>28</v>
      </c>
      <c r="G18" s="19" t="s">
        <v>14</v>
      </c>
    </row>
    <row r="19" spans="1:7" ht="30">
      <c r="A19" s="40" t="s">
        <v>27</v>
      </c>
      <c r="B19" s="24" t="s">
        <v>26</v>
      </c>
      <c r="C19" s="23">
        <v>100</v>
      </c>
      <c r="D19" s="8">
        <f>ROUND(C19*0.7,0)</f>
        <v>70</v>
      </c>
      <c r="E19" s="21"/>
      <c r="F19" s="22"/>
      <c r="G19" s="21"/>
    </row>
    <row r="20" spans="1:7" ht="30">
      <c r="A20" s="41">
        <v>60267</v>
      </c>
      <c r="B20" s="20" t="s">
        <v>25</v>
      </c>
      <c r="C20" s="9">
        <v>430</v>
      </c>
      <c r="D20" s="8">
        <f>ROUND(C20*0.8,0)</f>
        <v>344</v>
      </c>
      <c r="E20" s="6">
        <v>5</v>
      </c>
      <c r="F20" s="7" t="s">
        <v>24</v>
      </c>
      <c r="G20" s="6" t="s">
        <v>14</v>
      </c>
    </row>
    <row r="21" spans="1:7" ht="15.75" customHeight="1">
      <c r="A21" s="41">
        <v>40052</v>
      </c>
      <c r="B21" s="13" t="s">
        <v>23</v>
      </c>
      <c r="C21" s="9">
        <v>210</v>
      </c>
      <c r="D21" s="8">
        <f>ROUND(C21*0.7,0)</f>
        <v>147</v>
      </c>
      <c r="E21" s="6">
        <v>1</v>
      </c>
      <c r="F21" s="7" t="s">
        <v>22</v>
      </c>
      <c r="G21" s="6" t="s">
        <v>21</v>
      </c>
    </row>
    <row r="22" spans="1:7" ht="27" customHeight="1">
      <c r="A22" s="41">
        <v>40053</v>
      </c>
      <c r="B22" s="10" t="s">
        <v>20</v>
      </c>
      <c r="C22" s="9">
        <v>200</v>
      </c>
      <c r="D22" s="8">
        <f>ROUND(C22*0.7,0)</f>
        <v>140</v>
      </c>
      <c r="E22" s="19">
        <v>1</v>
      </c>
      <c r="F22" s="7" t="s">
        <v>19</v>
      </c>
      <c r="G22" s="6" t="s">
        <v>10</v>
      </c>
    </row>
    <row r="23" spans="1:7">
      <c r="A23" s="41">
        <v>42059</v>
      </c>
      <c r="B23" s="18" t="s">
        <v>59</v>
      </c>
      <c r="C23" s="9">
        <v>300</v>
      </c>
      <c r="D23" s="8">
        <f>ROUND(C23*0.8,0)</f>
        <v>240</v>
      </c>
      <c r="E23" s="6">
        <v>1</v>
      </c>
      <c r="F23" s="12" t="s">
        <v>2</v>
      </c>
      <c r="G23" s="6" t="s">
        <v>14</v>
      </c>
    </row>
    <row r="24" spans="1:7">
      <c r="A24" s="41">
        <v>42279</v>
      </c>
      <c r="B24" s="14" t="s">
        <v>18</v>
      </c>
      <c r="C24" s="9">
        <v>440</v>
      </c>
      <c r="D24" s="8">
        <f>ROUND(C24*0.8,0)</f>
        <v>352</v>
      </c>
      <c r="E24" s="6">
        <v>1</v>
      </c>
      <c r="F24" s="7" t="s">
        <v>2</v>
      </c>
      <c r="G24" s="6" t="s">
        <v>14</v>
      </c>
    </row>
    <row r="25" spans="1:7" ht="26.25">
      <c r="A25" s="41">
        <v>40061</v>
      </c>
      <c r="B25" s="18" t="s">
        <v>60</v>
      </c>
      <c r="C25" s="9">
        <v>120</v>
      </c>
      <c r="D25" s="8">
        <f>ROUND(C25*0.7,0)</f>
        <v>84</v>
      </c>
      <c r="E25" s="11">
        <v>1</v>
      </c>
      <c r="F25" s="12" t="s">
        <v>17</v>
      </c>
      <c r="G25" s="11" t="s">
        <v>14</v>
      </c>
    </row>
    <row r="26" spans="1:7">
      <c r="A26" s="41">
        <v>42121</v>
      </c>
      <c r="B26" s="14" t="s">
        <v>16</v>
      </c>
      <c r="C26" s="9">
        <v>250</v>
      </c>
      <c r="D26" s="8">
        <f>ROUND(C26*0.8,0)</f>
        <v>200</v>
      </c>
      <c r="E26" s="6">
        <v>1</v>
      </c>
      <c r="F26" s="12" t="s">
        <v>2</v>
      </c>
      <c r="G26" s="6" t="s">
        <v>14</v>
      </c>
    </row>
    <row r="27" spans="1:7">
      <c r="A27" s="41">
        <v>42122</v>
      </c>
      <c r="B27" s="14" t="s">
        <v>15</v>
      </c>
      <c r="C27" s="9">
        <v>180</v>
      </c>
      <c r="D27" s="8">
        <f>ROUND(C27*0.8,0)</f>
        <v>144</v>
      </c>
      <c r="E27" s="6">
        <v>1</v>
      </c>
      <c r="F27" s="7" t="s">
        <v>2</v>
      </c>
      <c r="G27" s="6" t="s">
        <v>14</v>
      </c>
    </row>
    <row r="28" spans="1:7">
      <c r="A28" s="41">
        <v>42296</v>
      </c>
      <c r="B28" s="14" t="s">
        <v>13</v>
      </c>
      <c r="C28" s="9">
        <v>450</v>
      </c>
      <c r="D28" s="8">
        <f>ROUND(C28*0.7,0)</f>
        <v>315</v>
      </c>
      <c r="E28" s="6">
        <v>3</v>
      </c>
      <c r="F28" s="12" t="s">
        <v>2</v>
      </c>
      <c r="G28" s="11" t="s">
        <v>1</v>
      </c>
    </row>
    <row r="29" spans="1:7">
      <c r="A29" s="41">
        <v>32450</v>
      </c>
      <c r="B29" s="14" t="s">
        <v>12</v>
      </c>
      <c r="C29" s="9">
        <v>420</v>
      </c>
      <c r="D29" s="8">
        <f>ROUND(C29*0.7,0)</f>
        <v>294</v>
      </c>
      <c r="E29" s="6">
        <v>8</v>
      </c>
      <c r="F29" s="12" t="s">
        <v>2</v>
      </c>
      <c r="G29" s="6" t="s">
        <v>1</v>
      </c>
    </row>
    <row r="30" spans="1:7">
      <c r="A30" s="41">
        <v>32886</v>
      </c>
      <c r="B30" s="10" t="s">
        <v>11</v>
      </c>
      <c r="C30" s="17">
        <v>550</v>
      </c>
      <c r="D30" s="8">
        <f>ROUND(C30*0.7,0)</f>
        <v>385</v>
      </c>
      <c r="E30" s="16">
        <v>5</v>
      </c>
      <c r="F30" s="15" t="s">
        <v>2</v>
      </c>
      <c r="G30" s="6" t="s">
        <v>10</v>
      </c>
    </row>
    <row r="31" spans="1:7">
      <c r="A31" s="41">
        <v>42276</v>
      </c>
      <c r="B31" s="14" t="s">
        <v>9</v>
      </c>
      <c r="C31" s="9">
        <v>410</v>
      </c>
      <c r="D31" s="8">
        <f>ROUND(C31*0.7,0)</f>
        <v>287</v>
      </c>
      <c r="E31" s="6">
        <v>3</v>
      </c>
      <c r="F31" s="12" t="s">
        <v>2</v>
      </c>
      <c r="G31" s="11" t="s">
        <v>1</v>
      </c>
    </row>
    <row r="32" spans="1:7">
      <c r="A32" s="41">
        <v>42008</v>
      </c>
      <c r="B32" s="10" t="s">
        <v>8</v>
      </c>
      <c r="C32" s="9">
        <v>90</v>
      </c>
      <c r="D32" s="8">
        <f>ROUND(C32*0.8,0)</f>
        <v>72</v>
      </c>
      <c r="E32" s="6">
        <v>1</v>
      </c>
      <c r="F32" s="7" t="s">
        <v>2</v>
      </c>
      <c r="G32" s="6" t="s">
        <v>1</v>
      </c>
    </row>
    <row r="33" spans="1:7">
      <c r="A33" s="41">
        <v>42101</v>
      </c>
      <c r="B33" s="13" t="s">
        <v>7</v>
      </c>
      <c r="C33" s="9">
        <v>280</v>
      </c>
      <c r="D33" s="8">
        <f>ROUND(C33*0.8,0)</f>
        <v>224</v>
      </c>
      <c r="E33" s="6">
        <v>1</v>
      </c>
      <c r="F33" s="12" t="s">
        <v>2</v>
      </c>
      <c r="G33" s="6" t="s">
        <v>1</v>
      </c>
    </row>
    <row r="34" spans="1:7">
      <c r="A34" s="41">
        <v>42106</v>
      </c>
      <c r="B34" s="13" t="s">
        <v>6</v>
      </c>
      <c r="C34" s="9">
        <v>310</v>
      </c>
      <c r="D34" s="8">
        <f>ROUND(C34*0.8,0)</f>
        <v>248</v>
      </c>
      <c r="E34" s="6">
        <v>1</v>
      </c>
      <c r="F34" s="12" t="s">
        <v>2</v>
      </c>
      <c r="G34" s="6" t="s">
        <v>1</v>
      </c>
    </row>
    <row r="35" spans="1:7">
      <c r="A35" s="41">
        <v>42553</v>
      </c>
      <c r="B35" s="13" t="s">
        <v>5</v>
      </c>
      <c r="C35" s="9">
        <v>990</v>
      </c>
      <c r="D35" s="8">
        <f>ROUND(C35*0.8,0)</f>
        <v>792</v>
      </c>
      <c r="E35" s="11">
        <v>4</v>
      </c>
      <c r="F35" s="12" t="s">
        <v>2</v>
      </c>
      <c r="G35" s="11" t="s">
        <v>1</v>
      </c>
    </row>
    <row r="36" spans="1:7" ht="15" customHeight="1">
      <c r="A36" s="41">
        <v>42113</v>
      </c>
      <c r="B36" s="13" t="s">
        <v>4</v>
      </c>
      <c r="C36" s="9">
        <f>1650</f>
        <v>1650</v>
      </c>
      <c r="D36" s="8">
        <f>ROUND((C36)*0.838,0)</f>
        <v>1383</v>
      </c>
      <c r="E36" s="11">
        <v>1</v>
      </c>
      <c r="F36" s="12" t="s">
        <v>2</v>
      </c>
      <c r="G36" s="11" t="s">
        <v>1</v>
      </c>
    </row>
    <row r="37" spans="1:7">
      <c r="A37" s="41">
        <v>42096</v>
      </c>
      <c r="B37" s="10" t="s">
        <v>3</v>
      </c>
      <c r="C37" s="9">
        <v>350</v>
      </c>
      <c r="D37" s="8">
        <f>ROUND(C37*0.8,0)</f>
        <v>280</v>
      </c>
      <c r="E37" s="6">
        <v>1</v>
      </c>
      <c r="F37" s="7" t="s">
        <v>2</v>
      </c>
      <c r="G37" s="6" t="s">
        <v>1</v>
      </c>
    </row>
    <row r="38" spans="1:7">
      <c r="D38" s="5"/>
    </row>
    <row r="39" spans="1:7" ht="18.75" hidden="1">
      <c r="A39" s="42" t="s">
        <v>58</v>
      </c>
      <c r="B39" s="42"/>
      <c r="E39" s="49">
        <f>SUM(C5:C37)</f>
        <v>12780</v>
      </c>
    </row>
    <row r="40" spans="1:7" ht="23.25" customHeight="1">
      <c r="A40" s="3" t="s">
        <v>45</v>
      </c>
      <c r="B40" s="3"/>
      <c r="C40" s="2"/>
      <c r="D40" s="2"/>
      <c r="E40" s="4">
        <f>SUM(D5:D37)</f>
        <v>9960</v>
      </c>
    </row>
    <row r="41" spans="1:7" ht="25.5" customHeight="1">
      <c r="A41" s="50" t="s">
        <v>0</v>
      </c>
      <c r="B41" s="51"/>
      <c r="C41" s="51"/>
      <c r="D41" s="51"/>
      <c r="E41" s="47">
        <f>E42/E39</f>
        <v>0.22065727699530516</v>
      </c>
    </row>
    <row r="42" spans="1:7">
      <c r="E42" s="48">
        <f>E39-E40</f>
        <v>2820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обновленный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Патракова</dc:creator>
  <cp:lastModifiedBy>Патракова</cp:lastModifiedBy>
  <cp:lastPrinted>2018-04-10T04:42:03Z</cp:lastPrinted>
  <dcterms:created xsi:type="dcterms:W3CDTF">2018-04-10T04:35:42Z</dcterms:created>
  <dcterms:modified xsi:type="dcterms:W3CDTF">2018-04-10T04:42:13Z</dcterms:modified>
</cp:coreProperties>
</file>